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rginijus\Desktop\"/>
    </mc:Choice>
  </mc:AlternateContent>
  <xr:revisionPtr revIDLastSave="0" documentId="13_ncr:1_{EB06CE25-F734-4F01-B15C-C3C2F2D3395C}" xr6:coauthVersionLast="47" xr6:coauthVersionMax="47" xr10:uidLastSave="{00000000-0000-0000-0000-000000000000}"/>
  <bookViews>
    <workbookView xWindow="-120" yWindow="-120" windowWidth="20730" windowHeight="11160" tabRatio="774" xr2:uid="{00000000-000D-0000-FFFF-FFFF00000000}"/>
  </bookViews>
  <sheets>
    <sheet name="duomenys" sheetId="9" r:id="rId1"/>
    <sheet name="F1A" sheetId="5" r:id="rId2"/>
    <sheet name="F1B" sheetId="1" r:id="rId3"/>
    <sheet name="F1C" sheetId="4" r:id="rId4"/>
    <sheet name="Komandos" sheetId="10" r:id="rId5"/>
  </sheets>
  <definedNames>
    <definedName name="_xlnm._FilterDatabase" localSheetId="1" hidden="1">F1A!$B$7:$K$20</definedName>
    <definedName name="_xlnm.Print_Area" localSheetId="1">F1A!$A$1:$L$23</definedName>
    <definedName name="_xlnm.Print_Area" localSheetId="2">F1B!$A$1:$L$15</definedName>
    <definedName name="_xlnm.Print_Area" localSheetId="3">F1C!$A$1:$L$13</definedName>
  </definedNames>
  <calcPr calcId="181029"/>
</workbook>
</file>

<file path=xl/calcChain.xml><?xml version="1.0" encoding="utf-8"?>
<calcChain xmlns="http://schemas.openxmlformats.org/spreadsheetml/2006/main">
  <c r="F11" i="10" l="1"/>
  <c r="F14" i="10"/>
  <c r="F8" i="10"/>
  <c r="F17" i="10"/>
  <c r="A2" i="10"/>
  <c r="K7" i="4"/>
  <c r="L7" i="4"/>
  <c r="L8" i="4"/>
  <c r="K8" i="4"/>
  <c r="L9" i="4"/>
  <c r="K9" i="4"/>
  <c r="K10" i="4"/>
  <c r="L10" i="4"/>
  <c r="L10" i="1"/>
  <c r="K10" i="1"/>
  <c r="K19" i="5" l="1"/>
  <c r="L13" i="5"/>
  <c r="L20" i="5"/>
  <c r="L12" i="5" l="1"/>
  <c r="L9" i="5"/>
  <c r="L11" i="5"/>
  <c r="L8" i="5"/>
  <c r="L14" i="5"/>
  <c r="L16" i="5"/>
  <c r="L10" i="5"/>
  <c r="L19" i="5"/>
  <c r="L15" i="5"/>
  <c r="L18" i="5"/>
  <c r="L17" i="5"/>
  <c r="K10" i="5" l="1"/>
  <c r="K13" i="5"/>
  <c r="K16" i="5" l="1"/>
  <c r="K9" i="1"/>
  <c r="L12" i="1"/>
  <c r="K12" i="5"/>
  <c r="L9" i="1"/>
  <c r="L8" i="1"/>
  <c r="L11" i="1"/>
  <c r="L7" i="5"/>
  <c r="K8" i="1"/>
  <c r="K9" i="5"/>
  <c r="L7" i="1"/>
  <c r="C22" i="5"/>
  <c r="K7" i="5"/>
  <c r="K8" i="5"/>
  <c r="K14" i="5"/>
  <c r="K15" i="5"/>
  <c r="K17" i="5"/>
  <c r="K11" i="5"/>
  <c r="K18" i="5"/>
  <c r="K20" i="5"/>
  <c r="K14" i="1"/>
  <c r="K12" i="4"/>
  <c r="K13" i="4"/>
  <c r="C13" i="4"/>
  <c r="C12" i="4"/>
  <c r="K15" i="1"/>
  <c r="C15" i="1"/>
  <c r="C14" i="1"/>
  <c r="K22" i="5"/>
  <c r="C23" i="5"/>
  <c r="A2" i="4"/>
  <c r="A2" i="1"/>
  <c r="K23" i="5"/>
  <c r="A2" i="5"/>
  <c r="K11" i="1"/>
  <c r="K7" i="1"/>
  <c r="K12" i="1"/>
</calcChain>
</file>

<file path=xl/sharedStrings.xml><?xml version="1.0" encoding="utf-8"?>
<sst xmlns="http://schemas.openxmlformats.org/spreadsheetml/2006/main" count="117" uniqueCount="64">
  <si>
    <t>Nr.</t>
  </si>
  <si>
    <t>Komanda</t>
  </si>
  <si>
    <t>Rezultatas</t>
  </si>
  <si>
    <t>Parašai:</t>
  </si>
  <si>
    <t>Utena</t>
  </si>
  <si>
    <t>Biržai</t>
  </si>
  <si>
    <t>Šiauliai</t>
  </si>
  <si>
    <t>Panevėžys</t>
  </si>
  <si>
    <t>Virginijus Ivančikas</t>
  </si>
  <si>
    <t>Per 1000</t>
  </si>
  <si>
    <t>Varžybų pavadinimas</t>
  </si>
  <si>
    <t>Vieta</t>
  </si>
  <si>
    <t>Data</t>
  </si>
  <si>
    <t>Varžybų sekretorius</t>
  </si>
  <si>
    <t>Data:</t>
  </si>
  <si>
    <t>F-1-B rezultatai</t>
  </si>
  <si>
    <t>F-1-C rezultatai</t>
  </si>
  <si>
    <t>F-1-A rezultatai</t>
  </si>
  <si>
    <t>Laisvo skridimo aviamodelių varžybos</t>
  </si>
  <si>
    <t>Dalyvis</t>
  </si>
  <si>
    <t>Modestas Snukiškis</t>
  </si>
  <si>
    <t>Klubinės</t>
  </si>
  <si>
    <t>Saulius Kaunietis</t>
  </si>
  <si>
    <t>Vilnius</t>
  </si>
  <si>
    <t>Vytas Klezys</t>
  </si>
  <si>
    <t>Robertas Poškus</t>
  </si>
  <si>
    <t>Rolandas Mackus</t>
  </si>
  <si>
    <t>F-1-A</t>
  </si>
  <si>
    <t>Vyr. teisėjas</t>
  </si>
  <si>
    <t>F-1-B, F-1-C</t>
  </si>
  <si>
    <t>Varėna</t>
  </si>
  <si>
    <t>Donatas Pampikas</t>
  </si>
  <si>
    <t>f1</t>
  </si>
  <si>
    <t>F1</t>
  </si>
  <si>
    <t>Laimis Praniauskas</t>
  </si>
  <si>
    <t>Edmundas Mikulėnas</t>
  </si>
  <si>
    <t>Justinas Bartkevičius</t>
  </si>
  <si>
    <t>Volo LT</t>
  </si>
  <si>
    <t>Danas Babenskas</t>
  </si>
  <si>
    <t>Darijus Atkočiūnas</t>
  </si>
  <si>
    <t>Vidas Dimavičius</t>
  </si>
  <si>
    <t>Pasvalys</t>
  </si>
  <si>
    <t>Janis Sprogis</t>
  </si>
  <si>
    <t>Tukums</t>
  </si>
  <si>
    <t>Biržų taurė 2023</t>
  </si>
  <si>
    <t>Gediminas Vaitekūnas</t>
  </si>
  <si>
    <t>Jelena Praniauskienė</t>
  </si>
  <si>
    <t>Vytautas Kaunietis</t>
  </si>
  <si>
    <t>Dominykas Tuomenas</t>
  </si>
  <si>
    <t>Valters Belosovs</t>
  </si>
  <si>
    <t>Latvija</t>
  </si>
  <si>
    <t>Artis Kiršteins</t>
  </si>
  <si>
    <t>Artūrs Soročenkovs</t>
  </si>
  <si>
    <t>Andris Gegžna</t>
  </si>
  <si>
    <t>Klasė</t>
  </si>
  <si>
    <t>Taškai</t>
  </si>
  <si>
    <t>Suma</t>
  </si>
  <si>
    <t>F1A</t>
  </si>
  <si>
    <t>F1B</t>
  </si>
  <si>
    <t>F1C</t>
  </si>
  <si>
    <t>Utenos I</t>
  </si>
  <si>
    <t>Utenos II</t>
  </si>
  <si>
    <t>Biržų</t>
  </si>
  <si>
    <t>Komandiniai rezultatai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</si>
</sst>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9">
    <font>
      <sz val="10"/>
      <name val="Arial"/>
      <charset val="186"/>
    </font>
    <font>
      <b/>
      <sz val="12"/>
      <color indexed="8"/>
      <name val="Times New Roman Baltic"/>
      <family val="1"/>
      <charset val="186"/>
    </font>
    <font>
      <sz val="12"/>
      <name val="Times New Roman Baltic"/>
      <family val="1"/>
      <charset val="186"/>
    </font>
    <font>
      <sz val="12"/>
      <color indexed="8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2"/>
      <name val="Arial"/>
      <family val="2"/>
    </font>
    <font>
      <b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2"/>
      <name val="Times New Roman Baltic"/>
      <charset val="186"/>
    </font>
    <font>
      <sz val="14"/>
      <color indexed="8"/>
      <name val="HandelGothic TL"/>
      <family val="5"/>
      <charset val="186"/>
    </font>
    <font>
      <sz val="10"/>
      <name val="HandelGothic TL"/>
      <family val="5"/>
      <charset val="186"/>
    </font>
    <font>
      <sz val="12"/>
      <name val="HandelGothic TL"/>
      <family val="5"/>
      <charset val="186"/>
    </font>
    <font>
      <sz val="12"/>
      <color indexed="8"/>
      <name val="HandelGothic TL"/>
      <family val="5"/>
      <charset val="186"/>
    </font>
    <font>
      <sz val="12"/>
      <color indexed="8"/>
      <name val="Times New Roman Baltic"/>
      <charset val="186"/>
    </font>
    <font>
      <sz val="12"/>
      <name val="Times New Roman Baltic"/>
      <charset val="186"/>
    </font>
    <font>
      <sz val="10"/>
      <color rgb="FFFF0000"/>
      <name val="Arial"/>
      <family val="2"/>
      <charset val="186"/>
    </font>
    <font>
      <b/>
      <sz val="12"/>
      <color rgb="FFFF000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4" xfId="0" applyFont="1" applyBorder="1"/>
    <xf numFmtId="1" fontId="1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6" fillId="3" borderId="4" xfId="0" applyFont="1" applyFill="1" applyBorder="1"/>
    <xf numFmtId="0" fontId="0" fillId="0" borderId="4" xfId="0" applyBorder="1"/>
    <xf numFmtId="0" fontId="7" fillId="0" borderId="4" xfId="0" applyFont="1" applyBorder="1"/>
    <xf numFmtId="0" fontId="9" fillId="0" borderId="4" xfId="0" applyFont="1" applyBorder="1"/>
    <xf numFmtId="164" fontId="0" fillId="0" borderId="4" xfId="0" applyNumberFormat="1" applyBorder="1"/>
    <xf numFmtId="0" fontId="10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/>
    <xf numFmtId="14" fontId="11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right"/>
    </xf>
    <xf numFmtId="0" fontId="15" fillId="0" borderId="4" xfId="0" applyFont="1" applyBorder="1"/>
    <xf numFmtId="0" fontId="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15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>
      <alignment horizontal="right"/>
    </xf>
    <xf numFmtId="0" fontId="3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17" fillId="0" borderId="0" xfId="0" applyFont="1"/>
    <xf numFmtId="0" fontId="18" fillId="0" borderId="21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right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6" fillId="0" borderId="4" xfId="0" applyFont="1" applyBorder="1" applyAlignment="1">
      <alignment horizontal="left" vertical="center"/>
    </xf>
    <xf numFmtId="1" fontId="1" fillId="0" borderId="26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right"/>
    </xf>
    <xf numFmtId="0" fontId="15" fillId="0" borderId="14" xfId="0" applyFont="1" applyBorder="1"/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5" fillId="0" borderId="3" xfId="0" applyFont="1" applyBorder="1"/>
    <xf numFmtId="0" fontId="3" fillId="0" borderId="3" xfId="0" applyFont="1" applyBorder="1"/>
    <xf numFmtId="0" fontId="4" fillId="2" borderId="29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6" fillId="0" borderId="1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/>
    </xf>
    <xf numFmtId="0" fontId="3" fillId="0" borderId="20" xfId="0" applyFont="1" applyBorder="1"/>
    <xf numFmtId="0" fontId="3" fillId="0" borderId="23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7" xfId="0" applyFont="1" applyBorder="1"/>
    <xf numFmtId="0" fontId="2" fillId="0" borderId="28" xfId="0" applyFont="1" applyBorder="1" applyAlignment="1">
      <alignment horizontal="center"/>
    </xf>
    <xf numFmtId="0" fontId="3" fillId="0" borderId="9" xfId="0" applyFont="1" applyBorder="1"/>
    <xf numFmtId="0" fontId="3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4" fontId="15" fillId="0" borderId="0" xfId="0" applyNumberFormat="1" applyFont="1" applyAlignment="1">
      <alignment horizontal="left" vertical="center"/>
    </xf>
    <xf numFmtId="0" fontId="0" fillId="0" borderId="33" xfId="0" applyBorder="1"/>
    <xf numFmtId="0" fontId="0" fillId="0" borderId="7" xfId="0" applyBorder="1"/>
    <xf numFmtId="0" fontId="0" fillId="0" borderId="8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1" xfId="0" applyFill="1" applyBorder="1"/>
    <xf numFmtId="0" fontId="11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B9"/>
  <sheetViews>
    <sheetView tabSelected="1" zoomScaleNormal="100" workbookViewId="0">
      <selection activeCell="B8" sqref="B8"/>
    </sheetView>
  </sheetViews>
  <sheetFormatPr defaultRowHeight="12.75"/>
  <cols>
    <col min="1" max="1" width="27" customWidth="1"/>
    <col min="2" max="2" width="47.85546875" customWidth="1"/>
  </cols>
  <sheetData>
    <row r="3" spans="1:2" ht="18" customHeight="1">
      <c r="A3" s="14" t="s">
        <v>10</v>
      </c>
      <c r="B3" s="16" t="s">
        <v>44</v>
      </c>
    </row>
    <row r="4" spans="1:2" ht="18" customHeight="1">
      <c r="A4" s="14" t="s">
        <v>11</v>
      </c>
      <c r="B4" s="17" t="s">
        <v>5</v>
      </c>
    </row>
    <row r="5" spans="1:2" ht="18" customHeight="1">
      <c r="A5" s="14" t="s">
        <v>12</v>
      </c>
      <c r="B5" s="18"/>
    </row>
    <row r="6" spans="1:2" ht="18" customHeight="1">
      <c r="A6" s="20" t="s">
        <v>27</v>
      </c>
      <c r="B6" s="18">
        <v>45136</v>
      </c>
    </row>
    <row r="7" spans="1:2" ht="18" customHeight="1">
      <c r="A7" s="20" t="s">
        <v>29</v>
      </c>
      <c r="B7" s="18">
        <v>45136</v>
      </c>
    </row>
    <row r="8" spans="1:2" ht="18" customHeight="1">
      <c r="A8" s="14" t="s">
        <v>28</v>
      </c>
      <c r="B8" s="15" t="s">
        <v>45</v>
      </c>
    </row>
    <row r="9" spans="1:2" ht="18" customHeight="1">
      <c r="A9" s="14" t="s">
        <v>13</v>
      </c>
      <c r="B9" s="15" t="s">
        <v>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23"/>
  <sheetViews>
    <sheetView zoomScale="87" zoomScaleNormal="87" workbookViewId="0">
      <selection activeCell="D4" sqref="D4:H4"/>
    </sheetView>
  </sheetViews>
  <sheetFormatPr defaultRowHeight="12.75"/>
  <cols>
    <col min="1" max="1" width="4.28515625" customWidth="1"/>
    <col min="2" max="2" width="21.42578125" customWidth="1"/>
    <col min="3" max="3" width="11.42578125" customWidth="1"/>
    <col min="4" max="10" width="5" customWidth="1"/>
    <col min="11" max="12" width="11.42578125" customWidth="1"/>
    <col min="13" max="13" width="9.140625" hidden="1" customWidth="1"/>
  </cols>
  <sheetData>
    <row r="1" spans="1:13" s="22" customFormat="1" ht="18.75" customHeight="1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3" s="22" customFormat="1" ht="24" customHeight="1">
      <c r="A2" s="95" t="str">
        <f>duomenys!B3</f>
        <v>Biržų taurė 2023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s="22" customFormat="1" ht="24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s="22" customFormat="1" ht="30">
      <c r="A4" s="23"/>
      <c r="B4" s="21"/>
      <c r="C4" s="21"/>
      <c r="D4" s="95" t="s">
        <v>17</v>
      </c>
      <c r="E4" s="95"/>
      <c r="F4" s="95"/>
      <c r="G4" s="95"/>
      <c r="H4" s="95"/>
      <c r="I4" s="25"/>
      <c r="J4" s="21"/>
      <c r="K4" s="26"/>
      <c r="L4" s="26"/>
    </row>
    <row r="5" spans="1:13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19"/>
      <c r="L5" s="13"/>
    </row>
    <row r="6" spans="1:13" ht="16.5" thickBot="1">
      <c r="A6" s="58" t="s">
        <v>0</v>
      </c>
      <c r="B6" s="36" t="s">
        <v>19</v>
      </c>
      <c r="C6" s="58" t="s">
        <v>1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7" t="s">
        <v>32</v>
      </c>
      <c r="J6" s="38"/>
      <c r="K6" s="58" t="s">
        <v>2</v>
      </c>
      <c r="L6" s="59" t="s">
        <v>9</v>
      </c>
      <c r="M6" s="5" t="s">
        <v>21</v>
      </c>
    </row>
    <row r="7" spans="1:13" ht="16.5" thickBot="1">
      <c r="A7" s="45">
        <v>1</v>
      </c>
      <c r="B7" s="93" t="s">
        <v>31</v>
      </c>
      <c r="C7" s="54" t="s">
        <v>37</v>
      </c>
      <c r="D7" s="84">
        <v>240</v>
      </c>
      <c r="E7" s="92">
        <v>180</v>
      </c>
      <c r="F7" s="92">
        <v>180</v>
      </c>
      <c r="G7" s="92">
        <v>180</v>
      </c>
      <c r="H7" s="92">
        <v>180</v>
      </c>
      <c r="I7" s="51">
        <v>247</v>
      </c>
      <c r="J7" s="52"/>
      <c r="K7" s="63">
        <f t="shared" ref="K7:K20" si="0">0+SUM(D7:J7)</f>
        <v>1207</v>
      </c>
      <c r="L7" s="47">
        <f t="shared" ref="L7:L20" si="1">1000*(SUM(D7:H7))/(SUM($D$7:$H$7))</f>
        <v>1000</v>
      </c>
      <c r="M7" s="57">
        <v>1000</v>
      </c>
    </row>
    <row r="8" spans="1:13" ht="16.5" thickBot="1">
      <c r="A8" s="87">
        <v>2</v>
      </c>
      <c r="B8" s="69" t="s">
        <v>20</v>
      </c>
      <c r="C8" s="33" t="s">
        <v>4</v>
      </c>
      <c r="D8" s="73">
        <v>240</v>
      </c>
      <c r="E8" s="31">
        <v>180</v>
      </c>
      <c r="F8" s="31">
        <v>180</v>
      </c>
      <c r="G8" s="31">
        <v>180</v>
      </c>
      <c r="H8" s="31">
        <v>180</v>
      </c>
      <c r="I8" s="31">
        <v>219</v>
      </c>
      <c r="J8" s="41"/>
      <c r="K8" s="64">
        <f t="shared" si="0"/>
        <v>1179</v>
      </c>
      <c r="L8" s="47">
        <f t="shared" si="1"/>
        <v>1000</v>
      </c>
      <c r="M8" s="57">
        <v>850</v>
      </c>
    </row>
    <row r="9" spans="1:13" ht="16.5" thickBot="1">
      <c r="A9" s="71">
        <v>3</v>
      </c>
      <c r="B9" s="69" t="s">
        <v>24</v>
      </c>
      <c r="C9" s="34" t="s">
        <v>5</v>
      </c>
      <c r="D9" s="73">
        <v>240</v>
      </c>
      <c r="E9" s="32">
        <v>180</v>
      </c>
      <c r="F9" s="32">
        <v>180</v>
      </c>
      <c r="G9" s="32">
        <v>180</v>
      </c>
      <c r="H9" s="32">
        <v>180</v>
      </c>
      <c r="I9" s="31">
        <v>211</v>
      </c>
      <c r="J9" s="41"/>
      <c r="K9" s="64">
        <f t="shared" si="0"/>
        <v>1171</v>
      </c>
      <c r="L9" s="47">
        <f t="shared" si="1"/>
        <v>1000</v>
      </c>
      <c r="M9" s="57">
        <v>800</v>
      </c>
    </row>
    <row r="10" spans="1:13" ht="16.5" thickBot="1">
      <c r="A10" s="87">
        <v>4</v>
      </c>
      <c r="B10" s="69" t="s">
        <v>40</v>
      </c>
      <c r="C10" s="34" t="s">
        <v>6</v>
      </c>
      <c r="D10" s="73">
        <v>240</v>
      </c>
      <c r="E10" s="32">
        <v>180</v>
      </c>
      <c r="F10" s="32">
        <v>126</v>
      </c>
      <c r="G10" s="32">
        <v>180</v>
      </c>
      <c r="H10" s="32">
        <v>180</v>
      </c>
      <c r="I10" s="31"/>
      <c r="J10" s="41"/>
      <c r="K10" s="64">
        <f t="shared" si="0"/>
        <v>906</v>
      </c>
      <c r="L10" s="47">
        <f t="shared" si="1"/>
        <v>943.75</v>
      </c>
      <c r="M10" s="57">
        <v>750</v>
      </c>
    </row>
    <row r="11" spans="1:13" ht="16.5" thickBot="1">
      <c r="A11" s="71">
        <v>5</v>
      </c>
      <c r="B11" s="69" t="s">
        <v>52</v>
      </c>
      <c r="C11" s="33" t="s">
        <v>43</v>
      </c>
      <c r="D11" s="73">
        <v>240</v>
      </c>
      <c r="E11" s="32">
        <v>150</v>
      </c>
      <c r="F11" s="32">
        <v>180</v>
      </c>
      <c r="G11" s="32">
        <v>156</v>
      </c>
      <c r="H11" s="32">
        <v>180</v>
      </c>
      <c r="I11" s="31"/>
      <c r="J11" s="41"/>
      <c r="K11" s="64">
        <f t="shared" si="0"/>
        <v>906</v>
      </c>
      <c r="L11" s="47">
        <f t="shared" si="1"/>
        <v>943.75</v>
      </c>
      <c r="M11" s="57">
        <v>700</v>
      </c>
    </row>
    <row r="12" spans="1:13" ht="16.5" thickBot="1">
      <c r="A12" s="87">
        <v>6</v>
      </c>
      <c r="B12" s="69" t="s">
        <v>35</v>
      </c>
      <c r="C12" s="33" t="s">
        <v>4</v>
      </c>
      <c r="D12" s="73">
        <v>210</v>
      </c>
      <c r="E12" s="31">
        <v>180</v>
      </c>
      <c r="F12" s="31">
        <v>180</v>
      </c>
      <c r="G12" s="31">
        <v>180</v>
      </c>
      <c r="H12" s="31">
        <v>151</v>
      </c>
      <c r="I12" s="31"/>
      <c r="J12" s="41"/>
      <c r="K12" s="64">
        <f t="shared" si="0"/>
        <v>901</v>
      </c>
      <c r="L12" s="47">
        <f t="shared" si="1"/>
        <v>938.54166666666663</v>
      </c>
      <c r="M12" s="57">
        <v>650</v>
      </c>
    </row>
    <row r="13" spans="1:13" ht="16.5" thickBot="1">
      <c r="A13" s="71">
        <v>7</v>
      </c>
      <c r="B13" s="69" t="s">
        <v>51</v>
      </c>
      <c r="C13" s="34" t="s">
        <v>43</v>
      </c>
      <c r="D13" s="73">
        <v>231</v>
      </c>
      <c r="E13" s="32">
        <v>180</v>
      </c>
      <c r="F13" s="32">
        <v>118</v>
      </c>
      <c r="G13" s="32">
        <v>180</v>
      </c>
      <c r="H13" s="32">
        <v>95</v>
      </c>
      <c r="I13" s="31"/>
      <c r="J13" s="41"/>
      <c r="K13" s="64">
        <f t="shared" si="0"/>
        <v>804</v>
      </c>
      <c r="L13" s="47">
        <f t="shared" si="1"/>
        <v>837.5</v>
      </c>
      <c r="M13" s="57">
        <v>550</v>
      </c>
    </row>
    <row r="14" spans="1:13" ht="16.5" thickBot="1">
      <c r="A14" s="87">
        <v>8</v>
      </c>
      <c r="B14" s="69" t="s">
        <v>36</v>
      </c>
      <c r="C14" s="34" t="s">
        <v>30</v>
      </c>
      <c r="D14" s="74">
        <v>201</v>
      </c>
      <c r="E14" s="9">
        <v>180</v>
      </c>
      <c r="F14" s="9">
        <v>180</v>
      </c>
      <c r="G14" s="9">
        <v>0</v>
      </c>
      <c r="H14" s="9">
        <v>180</v>
      </c>
      <c r="I14" s="31"/>
      <c r="J14" s="41"/>
      <c r="K14" s="64">
        <f t="shared" si="0"/>
        <v>741</v>
      </c>
      <c r="L14" s="47">
        <f t="shared" si="1"/>
        <v>771.875</v>
      </c>
      <c r="M14" s="57">
        <v>400</v>
      </c>
    </row>
    <row r="15" spans="1:13" ht="16.5" thickBot="1">
      <c r="A15" s="71">
        <v>9</v>
      </c>
      <c r="B15" s="69" t="s">
        <v>25</v>
      </c>
      <c r="C15" s="34" t="s">
        <v>41</v>
      </c>
      <c r="D15" s="73">
        <v>163</v>
      </c>
      <c r="E15" s="31">
        <v>180</v>
      </c>
      <c r="F15" s="31">
        <v>168</v>
      </c>
      <c r="G15" s="31">
        <v>67</v>
      </c>
      <c r="H15" s="31">
        <v>163</v>
      </c>
      <c r="I15" s="31"/>
      <c r="J15" s="41"/>
      <c r="K15" s="64">
        <f t="shared" si="0"/>
        <v>741</v>
      </c>
      <c r="L15" s="47">
        <f t="shared" si="1"/>
        <v>771.875</v>
      </c>
      <c r="M15" s="57">
        <v>300</v>
      </c>
    </row>
    <row r="16" spans="1:13" ht="16.5" thickBot="1">
      <c r="A16" s="87">
        <v>10</v>
      </c>
      <c r="B16" s="69" t="s">
        <v>53</v>
      </c>
      <c r="C16" s="33" t="s">
        <v>43</v>
      </c>
      <c r="D16" s="73">
        <v>145</v>
      </c>
      <c r="E16" s="31">
        <v>61</v>
      </c>
      <c r="F16" s="31">
        <v>180</v>
      </c>
      <c r="G16" s="31">
        <v>180</v>
      </c>
      <c r="H16" s="31">
        <v>175</v>
      </c>
      <c r="I16" s="31"/>
      <c r="J16" s="41"/>
      <c r="K16" s="64">
        <f t="shared" si="0"/>
        <v>741</v>
      </c>
      <c r="L16" s="47">
        <f t="shared" si="1"/>
        <v>771.875</v>
      </c>
      <c r="M16" s="57">
        <v>200</v>
      </c>
    </row>
    <row r="17" spans="1:13" ht="16.5" thickBot="1">
      <c r="A17" s="87">
        <v>11</v>
      </c>
      <c r="B17" s="69" t="s">
        <v>48</v>
      </c>
      <c r="C17" s="34" t="s">
        <v>5</v>
      </c>
      <c r="D17" s="73">
        <v>137</v>
      </c>
      <c r="E17" s="31">
        <v>134</v>
      </c>
      <c r="F17" s="31">
        <v>175</v>
      </c>
      <c r="G17" s="31">
        <v>85</v>
      </c>
      <c r="H17" s="31">
        <v>180</v>
      </c>
      <c r="I17" s="31"/>
      <c r="J17" s="41"/>
      <c r="K17" s="64">
        <f t="shared" si="0"/>
        <v>711</v>
      </c>
      <c r="L17" s="47">
        <f t="shared" si="1"/>
        <v>740.625</v>
      </c>
      <c r="M17" s="57">
        <v>50</v>
      </c>
    </row>
    <row r="18" spans="1:13" ht="16.5" thickBot="1">
      <c r="A18" s="71">
        <v>12</v>
      </c>
      <c r="B18" s="69" t="s">
        <v>22</v>
      </c>
      <c r="C18" s="34" t="s">
        <v>7</v>
      </c>
      <c r="D18" s="73">
        <v>85</v>
      </c>
      <c r="E18" s="32">
        <v>180</v>
      </c>
      <c r="F18" s="32">
        <v>180</v>
      </c>
      <c r="G18" s="32">
        <v>142</v>
      </c>
      <c r="H18" s="32">
        <v>67</v>
      </c>
      <c r="I18" s="31"/>
      <c r="J18" s="41"/>
      <c r="K18" s="64">
        <f t="shared" si="0"/>
        <v>654</v>
      </c>
      <c r="L18" s="47">
        <f t="shared" si="1"/>
        <v>681.25</v>
      </c>
      <c r="M18" s="57"/>
    </row>
    <row r="19" spans="1:13" ht="15.75">
      <c r="A19" s="87">
        <v>13</v>
      </c>
      <c r="B19" s="69" t="s">
        <v>42</v>
      </c>
      <c r="C19" s="34" t="s">
        <v>43</v>
      </c>
      <c r="D19" s="73">
        <v>75</v>
      </c>
      <c r="E19" s="31">
        <v>109</v>
      </c>
      <c r="F19" s="31">
        <v>170</v>
      </c>
      <c r="G19" s="31">
        <v>133</v>
      </c>
      <c r="H19" s="31">
        <v>135</v>
      </c>
      <c r="I19" s="31"/>
      <c r="J19" s="41"/>
      <c r="K19" s="64">
        <f t="shared" si="0"/>
        <v>622</v>
      </c>
      <c r="L19" s="47">
        <f t="shared" si="1"/>
        <v>647.91666666666663</v>
      </c>
      <c r="M19" s="57"/>
    </row>
    <row r="20" spans="1:13" ht="16.5" thickBot="1">
      <c r="A20" s="88"/>
      <c r="B20" s="70"/>
      <c r="C20" s="89"/>
      <c r="D20" s="90"/>
      <c r="E20" s="67"/>
      <c r="F20" s="67"/>
      <c r="G20" s="67"/>
      <c r="H20" s="43"/>
      <c r="I20" s="67"/>
      <c r="J20" s="68"/>
      <c r="K20" s="91">
        <f t="shared" si="0"/>
        <v>0</v>
      </c>
      <c r="L20" s="66">
        <f t="shared" si="1"/>
        <v>0</v>
      </c>
      <c r="M20" s="57"/>
    </row>
    <row r="22" spans="1:13" s="11" customFormat="1" ht="24" customHeight="1">
      <c r="B22" s="12" t="s">
        <v>3</v>
      </c>
      <c r="C22" s="94" t="str">
        <f>duomenys!B8</f>
        <v>Gediminas Vaitekūnas</v>
      </c>
      <c r="D22" s="94"/>
      <c r="E22" s="94"/>
      <c r="J22" s="30" t="s">
        <v>14</v>
      </c>
      <c r="K22" s="96">
        <f>duomenys!B6</f>
        <v>45136</v>
      </c>
      <c r="L22" s="96"/>
    </row>
    <row r="23" spans="1:13" s="11" customFormat="1" ht="27.75" customHeight="1">
      <c r="B23" s="3"/>
      <c r="C23" s="94" t="str">
        <f>duomenys!B9</f>
        <v>Virginijus Ivančikas</v>
      </c>
      <c r="D23" s="94"/>
      <c r="E23" s="94"/>
      <c r="J23" s="27"/>
      <c r="K23" s="28" t="str">
        <f>duomenys!B4</f>
        <v>Biržai</v>
      </c>
      <c r="L23" s="29"/>
    </row>
  </sheetData>
  <sortState xmlns:xlrd2="http://schemas.microsoft.com/office/spreadsheetml/2017/richdata2" ref="B6:L20">
    <sortCondition descending="1" ref="K6:K20"/>
  </sortState>
  <mergeCells count="6">
    <mergeCell ref="C22:E22"/>
    <mergeCell ref="C23:E23"/>
    <mergeCell ref="A1:L1"/>
    <mergeCell ref="A2:L2"/>
    <mergeCell ref="K22:L22"/>
    <mergeCell ref="D4:H4"/>
  </mergeCells>
  <phoneticPr fontId="0" type="noConversion"/>
  <pageMargins left="0.55118110236220474" right="0.55118110236220474" top="0.49" bottom="0.7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5"/>
  <sheetViews>
    <sheetView zoomScaleNormal="100" workbookViewId="0">
      <selection activeCell="D4" sqref="D4:H4"/>
    </sheetView>
  </sheetViews>
  <sheetFormatPr defaultRowHeight="12.75"/>
  <cols>
    <col min="1" max="1" width="4.28515625" customWidth="1"/>
    <col min="2" max="2" width="21" customWidth="1"/>
    <col min="3" max="3" width="11.42578125" customWidth="1"/>
    <col min="4" max="10" width="5" customWidth="1"/>
    <col min="11" max="12" width="11.42578125" customWidth="1"/>
    <col min="13" max="13" width="9.140625" hidden="1" customWidth="1"/>
  </cols>
  <sheetData>
    <row r="1" spans="1:13" s="22" customFormat="1" ht="18.75" customHeight="1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3" s="22" customFormat="1" ht="24" customHeight="1">
      <c r="A2" s="95" t="str">
        <f>duomenys!B3</f>
        <v>Biržų taurė 2023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s="22" customFormat="1" ht="24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s="22" customFormat="1" ht="30">
      <c r="A4" s="23"/>
      <c r="B4" s="21"/>
      <c r="C4" s="21"/>
      <c r="D4" s="95" t="s">
        <v>15</v>
      </c>
      <c r="E4" s="95"/>
      <c r="F4" s="95"/>
      <c r="G4" s="95"/>
      <c r="H4" s="95"/>
      <c r="I4" s="25"/>
      <c r="J4" s="21"/>
      <c r="K4" s="26"/>
      <c r="L4" s="26"/>
    </row>
    <row r="5" spans="1:13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"/>
      <c r="L5" s="13"/>
    </row>
    <row r="6" spans="1:13" ht="16.5" thickBot="1">
      <c r="A6" s="58" t="s">
        <v>0</v>
      </c>
      <c r="B6" s="36" t="s">
        <v>19</v>
      </c>
      <c r="C6" s="58" t="s">
        <v>1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7" t="s">
        <v>33</v>
      </c>
      <c r="J6" s="38"/>
      <c r="K6" s="58" t="s">
        <v>2</v>
      </c>
      <c r="L6" s="59" t="s">
        <v>9</v>
      </c>
      <c r="M6" s="5" t="s">
        <v>21</v>
      </c>
    </row>
    <row r="7" spans="1:13" ht="15.75">
      <c r="A7" s="45">
        <v>1</v>
      </c>
      <c r="B7" s="53" t="s">
        <v>34</v>
      </c>
      <c r="C7" s="54" t="s">
        <v>4</v>
      </c>
      <c r="D7" s="84">
        <v>240</v>
      </c>
      <c r="E7" s="51">
        <v>180</v>
      </c>
      <c r="F7" s="85">
        <v>180</v>
      </c>
      <c r="G7" s="51">
        <v>180</v>
      </c>
      <c r="H7" s="86">
        <v>180</v>
      </c>
      <c r="I7" s="51"/>
      <c r="J7" s="52"/>
      <c r="K7" s="46">
        <f t="shared" ref="K7:K12" si="0">0+SUM(D7:J7)</f>
        <v>960</v>
      </c>
      <c r="L7" s="47">
        <f t="shared" ref="L7:L12" si="1">1000*(SUM(D7:H7))/(SUM($D$7:$H$7))</f>
        <v>1000</v>
      </c>
      <c r="M7" s="10">
        <v>1000</v>
      </c>
    </row>
    <row r="8" spans="1:13" ht="15.75">
      <c r="A8" s="6">
        <v>2</v>
      </c>
      <c r="B8" s="7" t="s">
        <v>8</v>
      </c>
      <c r="C8" s="33" t="s">
        <v>30</v>
      </c>
      <c r="D8" s="39">
        <v>240</v>
      </c>
      <c r="E8" s="9">
        <v>180</v>
      </c>
      <c r="F8" s="9">
        <v>180</v>
      </c>
      <c r="G8" s="9">
        <v>157</v>
      </c>
      <c r="H8" s="8">
        <v>180</v>
      </c>
      <c r="I8" s="8"/>
      <c r="J8" s="40"/>
      <c r="K8" s="35">
        <f t="shared" si="0"/>
        <v>937</v>
      </c>
      <c r="L8" s="10">
        <f t="shared" si="1"/>
        <v>976.04166666666663</v>
      </c>
      <c r="M8" s="10">
        <v>900</v>
      </c>
    </row>
    <row r="9" spans="1:13" ht="15.75">
      <c r="A9" s="6">
        <v>3</v>
      </c>
      <c r="B9" s="7" t="s">
        <v>26</v>
      </c>
      <c r="C9" s="33" t="s">
        <v>4</v>
      </c>
      <c r="D9" s="39">
        <v>232</v>
      </c>
      <c r="E9" s="8">
        <v>180</v>
      </c>
      <c r="F9" s="8">
        <v>180</v>
      </c>
      <c r="G9" s="8">
        <v>180</v>
      </c>
      <c r="H9" s="8">
        <v>140</v>
      </c>
      <c r="I9" s="8"/>
      <c r="J9" s="40"/>
      <c r="K9" s="35">
        <f t="shared" si="0"/>
        <v>912</v>
      </c>
      <c r="L9" s="10">
        <f t="shared" si="1"/>
        <v>950</v>
      </c>
      <c r="M9" s="10">
        <v>700</v>
      </c>
    </row>
    <row r="10" spans="1:13" ht="15.75">
      <c r="A10" s="6">
        <v>4</v>
      </c>
      <c r="B10" s="7" t="s">
        <v>46</v>
      </c>
      <c r="C10" s="33" t="s">
        <v>4</v>
      </c>
      <c r="D10" s="39">
        <v>238</v>
      </c>
      <c r="E10" s="9">
        <v>171</v>
      </c>
      <c r="F10" s="9">
        <v>167</v>
      </c>
      <c r="G10" s="9">
        <v>153</v>
      </c>
      <c r="H10" s="9">
        <v>174</v>
      </c>
      <c r="I10" s="8"/>
      <c r="J10" s="40"/>
      <c r="K10" s="35">
        <f t="shared" si="0"/>
        <v>903</v>
      </c>
      <c r="L10" s="10">
        <f t="shared" si="1"/>
        <v>940.625</v>
      </c>
      <c r="M10" s="10">
        <v>600</v>
      </c>
    </row>
    <row r="11" spans="1:13" ht="15.75">
      <c r="A11" s="6">
        <v>5</v>
      </c>
      <c r="B11" s="7" t="s">
        <v>49</v>
      </c>
      <c r="C11" s="33" t="s">
        <v>50</v>
      </c>
      <c r="D11" s="39">
        <v>230</v>
      </c>
      <c r="E11" s="8">
        <v>180</v>
      </c>
      <c r="F11" s="8">
        <v>180</v>
      </c>
      <c r="G11" s="8">
        <v>180</v>
      </c>
      <c r="H11" s="8">
        <v>125</v>
      </c>
      <c r="I11" s="8"/>
      <c r="J11" s="40"/>
      <c r="K11" s="35">
        <f t="shared" si="0"/>
        <v>895</v>
      </c>
      <c r="L11" s="10">
        <f t="shared" si="1"/>
        <v>932.29166666666663</v>
      </c>
      <c r="M11" s="10"/>
    </row>
    <row r="12" spans="1:13" ht="16.5" thickBot="1">
      <c r="A12" s="72">
        <v>6</v>
      </c>
      <c r="B12" s="48" t="s">
        <v>47</v>
      </c>
      <c r="C12" s="49" t="s">
        <v>7</v>
      </c>
      <c r="D12" s="42">
        <v>223</v>
      </c>
      <c r="E12" s="43">
        <v>180</v>
      </c>
      <c r="F12" s="43">
        <v>180</v>
      </c>
      <c r="G12" s="43">
        <v>180</v>
      </c>
      <c r="H12" s="43">
        <v>108</v>
      </c>
      <c r="I12" s="43"/>
      <c r="J12" s="44"/>
      <c r="K12" s="50">
        <f t="shared" si="0"/>
        <v>871</v>
      </c>
      <c r="L12" s="66">
        <f t="shared" si="1"/>
        <v>907.29166666666663</v>
      </c>
      <c r="M12" s="10"/>
    </row>
    <row r="14" spans="1:13" s="11" customFormat="1" ht="24" customHeight="1">
      <c r="B14" s="12" t="s">
        <v>3</v>
      </c>
      <c r="C14" s="94" t="str">
        <f>duomenys!B8</f>
        <v>Gediminas Vaitekūnas</v>
      </c>
      <c r="D14" s="94"/>
      <c r="E14" s="94"/>
      <c r="J14" s="30" t="s">
        <v>14</v>
      </c>
      <c r="K14" s="96">
        <f>duomenys!B7</f>
        <v>45136</v>
      </c>
      <c r="L14" s="96"/>
    </row>
    <row r="15" spans="1:13" s="11" customFormat="1" ht="27.75" customHeight="1">
      <c r="B15" s="3"/>
      <c r="C15" s="94" t="str">
        <f>duomenys!B9</f>
        <v>Virginijus Ivančikas</v>
      </c>
      <c r="D15" s="94"/>
      <c r="E15" s="94"/>
      <c r="J15" s="27"/>
      <c r="K15" s="28" t="str">
        <f>duomenys!B4</f>
        <v>Biržai</v>
      </c>
      <c r="L15" s="29"/>
    </row>
  </sheetData>
  <sortState xmlns:xlrd2="http://schemas.microsoft.com/office/spreadsheetml/2017/richdata2" ref="B6:L12">
    <sortCondition descending="1" ref="K6:K12"/>
  </sortState>
  <mergeCells count="6">
    <mergeCell ref="C14:E14"/>
    <mergeCell ref="C15:E15"/>
    <mergeCell ref="A1:L1"/>
    <mergeCell ref="A2:L2"/>
    <mergeCell ref="D4:H4"/>
    <mergeCell ref="K14:L14"/>
  </mergeCells>
  <phoneticPr fontId="0" type="noConversion"/>
  <pageMargins left="0.55118110236220474" right="0.55118110236220474" top="0.98425196850393704" bottom="0.74" header="0.51181102362204722" footer="0.51181102362204722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3"/>
  <sheetViews>
    <sheetView zoomScaleNormal="100" workbookViewId="0">
      <selection activeCell="D4" sqref="D4:H4"/>
    </sheetView>
  </sheetViews>
  <sheetFormatPr defaultRowHeight="12.75"/>
  <cols>
    <col min="1" max="1" width="4.42578125" customWidth="1"/>
    <col min="2" max="2" width="20" customWidth="1"/>
    <col min="3" max="3" width="11.42578125" customWidth="1"/>
    <col min="4" max="10" width="5" customWidth="1"/>
    <col min="11" max="12" width="11.42578125" customWidth="1"/>
    <col min="13" max="13" width="9.140625" hidden="1" customWidth="1"/>
  </cols>
  <sheetData>
    <row r="1" spans="1:13" s="22" customFormat="1" ht="18.75" customHeight="1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3" s="22" customFormat="1" ht="24" customHeight="1">
      <c r="A2" s="95" t="str">
        <f>duomenys!B3</f>
        <v>Biržų taurė 2023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s="22" customFormat="1" ht="24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s="22" customFormat="1" ht="30">
      <c r="A4" s="23"/>
      <c r="B4" s="21"/>
      <c r="C4" s="21"/>
      <c r="D4" s="95" t="s">
        <v>16</v>
      </c>
      <c r="E4" s="95"/>
      <c r="F4" s="95"/>
      <c r="G4" s="95"/>
      <c r="H4" s="95"/>
      <c r="I4" s="25"/>
      <c r="J4" s="21"/>
      <c r="K4" s="26"/>
      <c r="L4" s="26"/>
    </row>
    <row r="5" spans="1:13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"/>
      <c r="L5" s="13"/>
    </row>
    <row r="6" spans="1:13" ht="16.5" thickBot="1">
      <c r="A6" s="58" t="s">
        <v>0</v>
      </c>
      <c r="B6" s="36" t="s">
        <v>19</v>
      </c>
      <c r="C6" s="58" t="s">
        <v>1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8">
        <v>7</v>
      </c>
      <c r="K6" s="58" t="s">
        <v>2</v>
      </c>
      <c r="L6" s="59" t="s">
        <v>9</v>
      </c>
      <c r="M6" s="75" t="s">
        <v>21</v>
      </c>
    </row>
    <row r="7" spans="1:13" s="55" customFormat="1" ht="15.75">
      <c r="A7" s="76">
        <v>1</v>
      </c>
      <c r="B7" s="65" t="s">
        <v>39</v>
      </c>
      <c r="C7" s="60" t="s">
        <v>5</v>
      </c>
      <c r="D7" s="62">
        <v>240</v>
      </c>
      <c r="E7" s="62">
        <v>180</v>
      </c>
      <c r="F7" s="62">
        <v>180</v>
      </c>
      <c r="G7" s="62">
        <v>180</v>
      </c>
      <c r="H7" s="62">
        <v>180</v>
      </c>
      <c r="I7" s="60"/>
      <c r="J7" s="60"/>
      <c r="K7" s="61">
        <f>0+SUM(D7:J7)</f>
        <v>960</v>
      </c>
      <c r="L7" s="77">
        <f>1000*(SUM(D7:H7))/(SUM($D$7:$H$7))</f>
        <v>1000</v>
      </c>
      <c r="M7" s="56"/>
    </row>
    <row r="8" spans="1:13" s="55" customFormat="1" ht="15.75">
      <c r="A8" s="76">
        <v>2</v>
      </c>
      <c r="B8" s="65" t="s">
        <v>38</v>
      </c>
      <c r="C8" s="60" t="s">
        <v>23</v>
      </c>
      <c r="D8" s="62">
        <v>188</v>
      </c>
      <c r="E8" s="62">
        <v>180</v>
      </c>
      <c r="F8" s="62">
        <v>180</v>
      </c>
      <c r="G8" s="62">
        <v>180</v>
      </c>
      <c r="H8" s="62">
        <v>180</v>
      </c>
      <c r="I8" s="60"/>
      <c r="J8" s="60"/>
      <c r="K8" s="61">
        <f>0+SUM(D8:J8)</f>
        <v>908</v>
      </c>
      <c r="L8" s="77">
        <f>1000*(SUM(D8:H8))/(SUM($D$7:$H$7))</f>
        <v>945.83333333333337</v>
      </c>
      <c r="M8" s="56"/>
    </row>
    <row r="9" spans="1:13" s="55" customFormat="1" ht="15.75">
      <c r="A9" s="76"/>
      <c r="B9" s="65"/>
      <c r="C9" s="60"/>
      <c r="D9" s="62"/>
      <c r="E9" s="62"/>
      <c r="F9" s="62"/>
      <c r="G9" s="62"/>
      <c r="H9" s="62"/>
      <c r="I9" s="60"/>
      <c r="J9" s="60"/>
      <c r="K9" s="61">
        <f>0+SUM(D9:J9)</f>
        <v>0</v>
      </c>
      <c r="L9" s="77">
        <f>1000*(SUM(D9:H9))/(SUM($D$7:$H$7))</f>
        <v>0</v>
      </c>
      <c r="M9" s="56"/>
    </row>
    <row r="10" spans="1:13" s="55" customFormat="1" ht="16.5" thickBot="1">
      <c r="A10" s="78"/>
      <c r="B10" s="79"/>
      <c r="C10" s="80"/>
      <c r="D10" s="81"/>
      <c r="E10" s="81"/>
      <c r="F10" s="81"/>
      <c r="G10" s="81"/>
      <c r="H10" s="81"/>
      <c r="I10" s="80"/>
      <c r="J10" s="80"/>
      <c r="K10" s="82">
        <f>0+SUM(D10:J10)</f>
        <v>0</v>
      </c>
      <c r="L10" s="83">
        <f>1000*(SUM(D10:H10))/(SUM($D$7:$H$7))</f>
        <v>0</v>
      </c>
      <c r="M10" s="56"/>
    </row>
    <row r="12" spans="1:13" s="11" customFormat="1" ht="24" customHeight="1">
      <c r="B12" s="12" t="s">
        <v>3</v>
      </c>
      <c r="C12" s="94" t="str">
        <f>duomenys!B8</f>
        <v>Gediminas Vaitekūnas</v>
      </c>
      <c r="D12" s="94"/>
      <c r="E12" s="94"/>
      <c r="J12" s="30" t="s">
        <v>14</v>
      </c>
      <c r="K12" s="96">
        <f>duomenys!B7</f>
        <v>45136</v>
      </c>
      <c r="L12" s="96"/>
    </row>
    <row r="13" spans="1:13" s="11" customFormat="1" ht="27.75" customHeight="1">
      <c r="B13" s="3"/>
      <c r="C13" s="94" t="str">
        <f>duomenys!B9</f>
        <v>Virginijus Ivančikas</v>
      </c>
      <c r="D13" s="94"/>
      <c r="E13" s="94"/>
      <c r="J13" s="27"/>
      <c r="K13" s="28" t="str">
        <f>duomenys!B4</f>
        <v>Biržai</v>
      </c>
      <c r="L13" s="29"/>
    </row>
  </sheetData>
  <sortState xmlns:xlrd2="http://schemas.microsoft.com/office/spreadsheetml/2017/richdata2" ref="B7:L10">
    <sortCondition descending="1" ref="K7:K10"/>
  </sortState>
  <mergeCells count="6">
    <mergeCell ref="C12:E12"/>
    <mergeCell ref="C13:E13"/>
    <mergeCell ref="A1:L1"/>
    <mergeCell ref="A2:L2"/>
    <mergeCell ref="D4:H4"/>
    <mergeCell ref="K12:L12"/>
  </mergeCells>
  <phoneticPr fontId="0" type="noConversion"/>
  <pageMargins left="0.55118110236220474" right="0.55118110236220474" top="0.98425196850393704" bottom="0.74" header="0.51181102362204722" footer="0.51181102362204722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FF778-8132-4DE9-8B63-F8B9DB5ED9ED}">
  <dimension ref="A1:I18"/>
  <sheetViews>
    <sheetView workbookViewId="0">
      <selection activeCell="C4" sqref="C4:F4"/>
    </sheetView>
  </sheetViews>
  <sheetFormatPr defaultRowHeight="12.75"/>
  <cols>
    <col min="1" max="1" width="3.85546875" customWidth="1"/>
    <col min="2" max="2" width="10.85546875" customWidth="1"/>
    <col min="3" max="3" width="20.7109375" customWidth="1"/>
  </cols>
  <sheetData>
    <row r="1" spans="1:9" ht="30">
      <c r="A1" s="95" t="s">
        <v>18</v>
      </c>
      <c r="B1" s="95"/>
      <c r="C1" s="95"/>
      <c r="D1" s="95"/>
      <c r="E1" s="95"/>
      <c r="F1" s="95"/>
      <c r="G1" s="95"/>
      <c r="H1" s="95"/>
      <c r="I1" s="95"/>
    </row>
    <row r="2" spans="1:9" ht="30">
      <c r="A2" s="95" t="str">
        <f>duomenys!B3</f>
        <v>Biržų taurė 2023</v>
      </c>
      <c r="B2" s="95"/>
      <c r="C2" s="95"/>
      <c r="D2" s="95"/>
      <c r="E2" s="95"/>
      <c r="F2" s="95"/>
      <c r="G2" s="95"/>
      <c r="H2" s="95"/>
      <c r="I2" s="95"/>
    </row>
    <row r="3" spans="1:9" ht="24.75">
      <c r="A3" s="24"/>
      <c r="B3" s="24"/>
      <c r="C3" s="24"/>
      <c r="D3" s="24"/>
      <c r="E3" s="24"/>
      <c r="F3" s="24"/>
      <c r="G3" s="24"/>
      <c r="H3" s="24"/>
      <c r="I3" s="24"/>
    </row>
    <row r="4" spans="1:9" ht="30">
      <c r="A4" s="23"/>
      <c r="B4" s="21"/>
      <c r="C4" s="95" t="s">
        <v>63</v>
      </c>
      <c r="D4" s="95"/>
      <c r="E4" s="95"/>
      <c r="F4" s="95"/>
      <c r="G4" s="110"/>
      <c r="H4" s="110"/>
      <c r="I4" s="21"/>
    </row>
    <row r="5" spans="1:9" ht="16.5" thickBot="1">
      <c r="A5" s="1"/>
      <c r="B5" s="3"/>
      <c r="C5" s="4"/>
      <c r="D5" s="4"/>
      <c r="E5" s="3"/>
      <c r="F5" s="3"/>
      <c r="G5" s="2"/>
      <c r="H5" s="2"/>
      <c r="I5" s="2"/>
    </row>
    <row r="6" spans="1:9" ht="18" customHeight="1">
      <c r="A6" s="97" t="s">
        <v>0</v>
      </c>
      <c r="B6" s="98" t="s">
        <v>1</v>
      </c>
      <c r="C6" s="98" t="s">
        <v>19</v>
      </c>
      <c r="D6" s="98" t="s">
        <v>54</v>
      </c>
      <c r="E6" s="98" t="s">
        <v>55</v>
      </c>
      <c r="F6" s="99" t="s">
        <v>56</v>
      </c>
    </row>
    <row r="7" spans="1:9">
      <c r="A7" s="100"/>
      <c r="B7" s="106"/>
      <c r="C7" s="106" t="s">
        <v>20</v>
      </c>
      <c r="D7" s="106" t="s">
        <v>57</v>
      </c>
      <c r="E7" s="106">
        <v>1000</v>
      </c>
      <c r="F7" s="101"/>
    </row>
    <row r="8" spans="1:9">
      <c r="A8" s="102">
        <v>1</v>
      </c>
      <c r="B8" s="107" t="s">
        <v>60</v>
      </c>
      <c r="C8" s="107" t="s">
        <v>34</v>
      </c>
      <c r="D8" s="107" t="s">
        <v>58</v>
      </c>
      <c r="E8" s="107">
        <v>1000</v>
      </c>
      <c r="F8" s="103">
        <f>SUM(E7:E9)</f>
        <v>2950</v>
      </c>
    </row>
    <row r="9" spans="1:9">
      <c r="A9" s="104"/>
      <c r="B9" s="108"/>
      <c r="C9" s="108" t="s">
        <v>26</v>
      </c>
      <c r="D9" s="108" t="s">
        <v>58</v>
      </c>
      <c r="E9" s="108">
        <v>950</v>
      </c>
      <c r="F9" s="105"/>
    </row>
    <row r="10" spans="1:9">
      <c r="A10" s="100"/>
      <c r="B10" s="106"/>
      <c r="C10" s="106" t="s">
        <v>39</v>
      </c>
      <c r="D10" s="106" t="s">
        <v>59</v>
      </c>
      <c r="E10" s="106">
        <v>1000</v>
      </c>
      <c r="F10" s="101"/>
    </row>
    <row r="11" spans="1:9">
      <c r="A11" s="102">
        <v>2</v>
      </c>
      <c r="B11" s="107" t="s">
        <v>62</v>
      </c>
      <c r="C11" s="109" t="s">
        <v>24</v>
      </c>
      <c r="D11" s="109" t="s">
        <v>57</v>
      </c>
      <c r="E11" s="109">
        <v>1000</v>
      </c>
      <c r="F11" s="103">
        <f>SUM(E10:E12)</f>
        <v>2741</v>
      </c>
    </row>
    <row r="12" spans="1:9">
      <c r="A12" s="104"/>
      <c r="B12" s="108"/>
      <c r="C12" s="108" t="s">
        <v>48</v>
      </c>
      <c r="D12" s="108" t="s">
        <v>57</v>
      </c>
      <c r="E12" s="108">
        <v>741</v>
      </c>
      <c r="F12" s="105"/>
    </row>
    <row r="13" spans="1:9">
      <c r="A13" s="100"/>
      <c r="B13" s="106"/>
      <c r="C13" s="106" t="s">
        <v>35</v>
      </c>
      <c r="D13" s="106" t="s">
        <v>57</v>
      </c>
      <c r="E13" s="106">
        <v>939</v>
      </c>
      <c r="F13" s="101"/>
    </row>
    <row r="14" spans="1:9">
      <c r="A14" s="102">
        <v>3</v>
      </c>
      <c r="B14" s="107" t="s">
        <v>61</v>
      </c>
      <c r="C14" s="107" t="s">
        <v>46</v>
      </c>
      <c r="D14" s="107" t="s">
        <v>58</v>
      </c>
      <c r="E14" s="107">
        <v>941</v>
      </c>
      <c r="F14" s="103">
        <f>SUM(E13:E15)</f>
        <v>1880</v>
      </c>
    </row>
    <row r="15" spans="1:9">
      <c r="A15" s="104"/>
      <c r="B15" s="108"/>
      <c r="C15" s="108"/>
      <c r="D15" s="108"/>
      <c r="E15" s="108"/>
      <c r="F15" s="105"/>
    </row>
    <row r="16" spans="1:9">
      <c r="A16" s="100"/>
      <c r="B16" s="106"/>
      <c r="C16" s="106" t="s">
        <v>36</v>
      </c>
      <c r="D16" s="106" t="s">
        <v>57</v>
      </c>
      <c r="E16" s="106">
        <v>772</v>
      </c>
      <c r="F16" s="101"/>
    </row>
    <row r="17" spans="1:6">
      <c r="A17" s="102">
        <v>4</v>
      </c>
      <c r="B17" s="107" t="s">
        <v>30</v>
      </c>
      <c r="C17" s="107" t="s">
        <v>8</v>
      </c>
      <c r="D17" s="107" t="s">
        <v>58</v>
      </c>
      <c r="E17" s="107">
        <v>976</v>
      </c>
      <c r="F17" s="103">
        <f>SUM(E16:E18)</f>
        <v>1748</v>
      </c>
    </row>
    <row r="18" spans="1:6">
      <c r="A18" s="104"/>
      <c r="B18" s="108"/>
      <c r="C18" s="108"/>
      <c r="D18" s="108"/>
      <c r="E18" s="108"/>
      <c r="F18" s="105"/>
    </row>
  </sheetData>
  <mergeCells count="3">
    <mergeCell ref="C4:F4"/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3</vt:i4>
      </vt:variant>
    </vt:vector>
  </HeadingPairs>
  <TitlesOfParts>
    <vt:vector size="8" baseType="lpstr">
      <vt:lpstr>duomenys</vt:lpstr>
      <vt:lpstr>F1A</vt:lpstr>
      <vt:lpstr>F1B</vt:lpstr>
      <vt:lpstr>F1C</vt:lpstr>
      <vt:lpstr>Komandos</vt:lpstr>
      <vt:lpstr>F1A!Print_Area</vt:lpstr>
      <vt:lpstr>F1B!Print_Area</vt:lpstr>
      <vt:lpstr>F1C!Print_Area</vt:lpstr>
    </vt:vector>
  </TitlesOfParts>
  <Company>chata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montis</dc:creator>
  <cp:lastModifiedBy>Virginijus</cp:lastModifiedBy>
  <cp:lastPrinted>2023-07-29T09:16:45Z</cp:lastPrinted>
  <dcterms:created xsi:type="dcterms:W3CDTF">2007-06-11T10:37:28Z</dcterms:created>
  <dcterms:modified xsi:type="dcterms:W3CDTF">2023-07-29T09:17:33Z</dcterms:modified>
</cp:coreProperties>
</file>